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showInkAnnotation="0" defaultThemeVersion="166925"/>
  <mc:AlternateContent xmlns:mc="http://schemas.openxmlformats.org/markup-compatibility/2006">
    <mc:Choice Requires="x15">
      <x15ac:absPath xmlns:x15ac="http://schemas.microsoft.com/office/spreadsheetml/2010/11/ac" url="D:\Mijn documenten\Clazz\korrespondentie\stand korr\formulieren klant\stamkaart en lb-verklaring\2024\"/>
    </mc:Choice>
  </mc:AlternateContent>
  <xr:revisionPtr revIDLastSave="0" documentId="8_{E99524A9-A5C2-4C93-885E-D199C23DEE12}" xr6:coauthVersionLast="47" xr6:coauthVersionMax="47" xr10:uidLastSave="{00000000-0000-0000-0000-000000000000}"/>
  <bookViews>
    <workbookView showHorizontalScroll="0" showSheetTabs="0" xWindow="-108" yWindow="-108" windowWidth="23256" windowHeight="11964"/>
  </bookViews>
  <sheets>
    <sheet name="Blad1" sheetId="1" r:id="rId1"/>
  </sheets>
  <definedNames>
    <definedName name="_xlnm.Print_Area" localSheetId="0">Blad1!$A$1:$L$57</definedName>
  </definedNames>
  <calcPr calcId="191029"/>
</workbook>
</file>

<file path=xl/calcChain.xml><?xml version="1.0" encoding="utf-8"?>
<calcChain xmlns="http://schemas.openxmlformats.org/spreadsheetml/2006/main">
  <c r="E21" i="1" l="1"/>
  <c r="G22" i="1"/>
  <c r="C21" i="1"/>
  <c r="C26" i="1"/>
  <c r="A27" i="1"/>
  <c r="H10" i="1"/>
  <c r="J10" i="1"/>
  <c r="J9" i="1"/>
  <c r="H9" i="1"/>
  <c r="F7" i="1"/>
  <c r="J13" i="1"/>
  <c r="C19" i="1"/>
  <c r="A14" i="1"/>
  <c r="X13" i="1"/>
  <c r="W13" i="1"/>
  <c r="V13" i="1"/>
  <c r="U13" i="1"/>
  <c r="T13" i="1"/>
  <c r="K13" i="1"/>
  <c r="S13" i="1"/>
  <c r="R13" i="1"/>
  <c r="D42" i="1"/>
  <c r="D41" i="1"/>
  <c r="A23" i="1"/>
  <c r="E32" i="1"/>
  <c r="C31" i="1"/>
  <c r="D30" i="1"/>
  <c r="B31" i="1"/>
  <c r="A31" i="1"/>
  <c r="E31" i="1"/>
  <c r="O28" i="1"/>
  <c r="P28" i="1"/>
  <c r="Q28" i="1"/>
  <c r="R28" i="1"/>
  <c r="S28" i="1"/>
  <c r="T28" i="1"/>
  <c r="F21" i="1"/>
  <c r="E17" i="1"/>
  <c r="D8" i="1"/>
  <c r="A19" i="1"/>
  <c r="E15" i="1"/>
  <c r="J12" i="1"/>
  <c r="L13" i="1"/>
  <c r="B19" i="1"/>
</calcChain>
</file>

<file path=xl/comments1.xml><?xml version="1.0" encoding="utf-8"?>
<comments xmlns="http://schemas.openxmlformats.org/spreadsheetml/2006/main">
  <authors>
    <author>Frank</author>
  </authors>
  <commentList>
    <comment ref="C26" authorId="0" shapeId="0">
      <text>
        <r>
          <rPr>
            <sz val="9"/>
            <color indexed="81"/>
            <rFont val="Tahoma"/>
            <charset val="1"/>
          </rPr>
          <t xml:space="preserve">voor info zie website van RDW en van bel.dienst
</t>
        </r>
      </text>
    </comment>
  </commentList>
</comments>
</file>

<file path=xl/sharedStrings.xml><?xml version="1.0" encoding="utf-8"?>
<sst xmlns="http://schemas.openxmlformats.org/spreadsheetml/2006/main" count="185" uniqueCount="106">
  <si>
    <t>Naam en voorletters</t>
  </si>
  <si>
    <t>Datum in dienst</t>
  </si>
  <si>
    <t>Beroep</t>
  </si>
  <si>
    <t>Bedrijfsnaam</t>
  </si>
  <si>
    <t>:</t>
  </si>
  <si>
    <t>man</t>
  </si>
  <si>
    <t>vrouw</t>
  </si>
  <si>
    <t>gehuwd</t>
  </si>
  <si>
    <t>ongehuwd</t>
  </si>
  <si>
    <t>maand</t>
  </si>
  <si>
    <t>4-weken</t>
  </si>
  <si>
    <t>uur</t>
  </si>
  <si>
    <t>bruto</t>
  </si>
  <si>
    <t>netto</t>
  </si>
  <si>
    <t>per</t>
  </si>
  <si>
    <t>bruto of netto</t>
  </si>
  <si>
    <t>Salaris                                  bedrag</t>
  </si>
  <si>
    <t>ma</t>
  </si>
  <si>
    <t>di</t>
  </si>
  <si>
    <t>wo</t>
  </si>
  <si>
    <t>do</t>
  </si>
  <si>
    <t>vr</t>
  </si>
  <si>
    <t>p/wk</t>
  </si>
  <si>
    <t>i.g.v. parttime</t>
  </si>
  <si>
    <t>het genoemde bedrag is voor fulltime en moet nog omgerekend worden</t>
  </si>
  <si>
    <t>het bedrag hoort bij deze uren en hoeft dus niet meer omgerekend te worden</t>
  </si>
  <si>
    <t>........................................................</t>
  </si>
  <si>
    <t>......................</t>
  </si>
  <si>
    <t>Dagen en uren</t>
  </si>
  <si>
    <t xml:space="preserve">                    verdeeld over de week</t>
  </si>
  <si>
    <t>+ 8% vakantiegeld (het is dus niét all-in)</t>
  </si>
  <si>
    <t xml:space="preserve">    maand, 4-weken of p/uur ?</t>
  </si>
  <si>
    <t>.....</t>
  </si>
  <si>
    <t xml:space="preserve">     ja, dan kopie meesturen / nee, dan geldt: vast contract</t>
  </si>
  <si>
    <t>Man of vrouw ?</t>
  </si>
  <si>
    <t>Ongehuwd of gehuwd ?</t>
  </si>
  <si>
    <t>Arbeidscontract gemaakt (ja of nee)</t>
  </si>
  <si>
    <t>..........</t>
  </si>
  <si>
    <t>is het salaris voor fúlltime (en dus nog omrek.)  /  is párttime-loon genoemd</t>
  </si>
  <si>
    <t>Reiskostenvergoeding ?        bedrag</t>
  </si>
  <si>
    <t>km's (enkele reis)</t>
  </si>
  <si>
    <t>afstand</t>
  </si>
  <si>
    <t>dgn</t>
  </si>
  <si>
    <t>Auto v/d zaak ?      cataloguswaarde</t>
  </si>
  <si>
    <t>kenteken</t>
  </si>
  <si>
    <t>= standaard, kies anders i.g.v. milieuvriendelijkere auto</t>
  </si>
  <si>
    <r>
      <t>CO</t>
    </r>
    <r>
      <rPr>
        <sz val="10"/>
        <rFont val="Times New Roman"/>
        <family val="1"/>
      </rPr>
      <t>2</t>
    </r>
    <r>
      <rPr>
        <sz val="12"/>
        <rFont val="Times New Roman"/>
        <family val="1"/>
      </rPr>
      <t>-uitstoot 95&lt;116 gr p/km diesel of 110&lt;140 gr p/km benzine</t>
    </r>
  </si>
  <si>
    <r>
      <t>CO</t>
    </r>
    <r>
      <rPr>
        <sz val="8"/>
        <rFont val="Times New Roman"/>
        <family val="1"/>
      </rPr>
      <t>2</t>
    </r>
    <r>
      <rPr>
        <sz val="12"/>
        <rFont val="Times New Roman"/>
        <family val="1"/>
      </rPr>
      <t>-uitstoot 0&lt;95 gr p/km diesel of 0&lt;110 gr p/km benzine</t>
    </r>
  </si>
  <si>
    <r>
      <t>zonder CO</t>
    </r>
    <r>
      <rPr>
        <sz val="8"/>
        <rFont val="Times New Roman"/>
        <family val="1"/>
      </rPr>
      <t>2</t>
    </r>
    <r>
      <rPr>
        <sz val="12"/>
        <rFont val="Times New Roman"/>
        <family val="1"/>
      </rPr>
      <t>-uitstoot, bijv. electr.auto</t>
    </r>
  </si>
  <si>
    <t>&lt;500 km prive p/j</t>
  </si>
  <si>
    <t>verklaring geen privegebruik, tijdig aanvragen en kopie naar sal.adm. sturen vóór 1e loonbetaling</t>
  </si>
  <si>
    <t>eigen bijdr voor prive-gebr</t>
  </si>
  <si>
    <t>Spaarloon gewenst v/a januari a.s. ?</t>
  </si>
  <si>
    <t>ja</t>
  </si>
  <si>
    <t>nee</t>
  </si>
  <si>
    <t>bedrag</t>
  </si>
  <si>
    <t>Levensloop ?                        bedrag</t>
  </si>
  <si>
    <t>spaarrekeningnummer</t>
  </si>
  <si>
    <t>max. 51,08 p/m of 47,15 p/4wkn of 613,- ineens op vak.gld</t>
  </si>
  <si>
    <t>max. 12% v/h loon en informeer naar de andere voorwaarden</t>
  </si>
  <si>
    <t xml:space="preserve">   ja of nee ?</t>
  </si>
  <si>
    <t>Overig .........                        bedrag</t>
  </si>
  <si>
    <t>....................................................................</t>
  </si>
  <si>
    <t>omschrijving :</t>
  </si>
  <si>
    <t>Afdeling     (t.b.v. loonjournaalpost)</t>
  </si>
  <si>
    <t>Arbeidshandicap / wao(-verleden) ?</t>
  </si>
  <si>
    <t>LB-verklaring</t>
  </si>
  <si>
    <t>van id-kaart de voor- én achterkant</t>
  </si>
  <si>
    <t>clazz@xs4all.nl</t>
  </si>
  <si>
    <t>Handtekening werkgever:</t>
  </si>
  <si>
    <t>Personeelsvereniging            bedrag</t>
  </si>
  <si>
    <t>Ruimte voor opmerking(en)</t>
  </si>
  <si>
    <t>........................................................................................................................................................................................................................................</t>
  </si>
  <si>
    <t xml:space="preserve">e-mail:   </t>
  </si>
  <si>
    <t xml:space="preserve">post:   </t>
  </si>
  <si>
    <t>retour:</t>
  </si>
  <si>
    <t>niet toegestaan als al aan spaarloon wordt meegedaan</t>
  </si>
  <si>
    <t xml:space="preserve">    ja of nee ?</t>
  </si>
  <si>
    <r>
      <t>←</t>
    </r>
    <r>
      <rPr>
        <sz val="12"/>
        <rFont val="Times New Roman"/>
        <family val="1"/>
      </rPr>
      <t xml:space="preserve"> vergeet niet om deze afstand in te vullen</t>
    </r>
  </si>
  <si>
    <t>dit is een parttimer, dus vergeet niet om 3 regels lager ook te beantwoorden   (of dit bedrag voor            fulltime is     óf:    al is omgerekend en past bij deze uren)</t>
  </si>
  <si>
    <t>Banknummer (IBAN)</t>
  </si>
  <si>
    <t>dit stond er voorheen</t>
  </si>
  <si>
    <t>een uurloon en hierboven tóch uren ingevuld is verwarrend - onduidelijk is nu of dit een uurloner is voor wie ik maandelijks de gewerkte uren doorkrijg of dat ik het genoemde uurloon moet omrekenen naar een vast maandloon o.b.v. de hierboven genoemde uren</t>
  </si>
  <si>
    <t>van het ondertekende exemplaar</t>
  </si>
  <si>
    <t>voor welke duur ?</t>
  </si>
  <si>
    <t>vermeld dan onderin bij de opmerkingen a.u.b. even:</t>
  </si>
  <si>
    <t xml:space="preserve">    i.v.m. premievrijstelling iets meesturen waaruit dat blijkt</t>
  </si>
  <si>
    <t xml:space="preserve">    &gt;56jr ?  dan doelgroepverklaring meesturen (i.v.m. premievrijstelling)</t>
  </si>
  <si>
    <t>Direct voorafgaand, een uitkering ?</t>
  </si>
  <si>
    <t>E-mailadres</t>
  </si>
  <si>
    <t>percentage bijtelling</t>
  </si>
  <si>
    <r>
      <t>Paspoort</t>
    </r>
    <r>
      <rPr>
        <sz val="12"/>
        <rFont val="Times New Roman"/>
        <family val="1"/>
      </rPr>
      <t xml:space="preserve"> / </t>
    </r>
    <r>
      <rPr>
        <sz val="12"/>
        <color indexed="10"/>
        <rFont val="Times New Roman"/>
        <family val="1"/>
      </rPr>
      <t>id-kaart</t>
    </r>
    <r>
      <rPr>
        <sz val="12"/>
        <rFont val="Times New Roman"/>
        <family val="1"/>
      </rPr>
      <t xml:space="preserve"> (geen rijbewijs </t>
    </r>
    <r>
      <rPr>
        <b/>
        <sz val="12"/>
        <color indexed="10"/>
        <rFont val="Times New Roman"/>
        <family val="1"/>
      </rPr>
      <t>!</t>
    </r>
    <r>
      <rPr>
        <sz val="12"/>
        <rFont val="Times New Roman"/>
        <family val="1"/>
      </rPr>
      <t>)</t>
    </r>
  </si>
  <si>
    <r>
      <t xml:space="preserve">kopie of scan, maar </t>
    </r>
    <r>
      <rPr>
        <sz val="12"/>
        <color indexed="10"/>
        <rFont val="Times New Roman"/>
        <family val="1"/>
      </rPr>
      <t>géen foto</t>
    </r>
  </si>
  <si>
    <t>van paspoort ook de pagina met het BSN</t>
  </si>
  <si>
    <r>
      <t xml:space="preserve">Zonder lb-verklaring en/of identiteitsbewijs zijn wij genoodzaakt om 't zgn. anoniementarief à 52% toe te passen </t>
    </r>
    <r>
      <rPr>
        <b/>
        <sz val="12"/>
        <color indexed="10"/>
        <rFont val="Times New Roman"/>
        <family val="1"/>
      </rPr>
      <t>!</t>
    </r>
  </si>
  <si>
    <r>
      <t xml:space="preserve">ingevuld en ondertekend meesturen (origineel, kopie of scan - </t>
    </r>
    <r>
      <rPr>
        <sz val="12"/>
        <color indexed="10"/>
        <rFont val="Times New Roman"/>
        <family val="1"/>
      </rPr>
      <t>géen foto</t>
    </r>
    <r>
      <rPr>
        <sz val="12"/>
        <rFont val="Times New Roman"/>
        <family val="1"/>
      </rPr>
      <t>)</t>
    </r>
  </si>
  <si>
    <t>en waarop niets onzichtbaar is gemaakt</t>
  </si>
  <si>
    <t xml:space="preserve">      kopie mee, anders noteren wij: vast contract en toch de hoge ww-premie</t>
  </si>
  <si>
    <t xml:space="preserve">      dan is 't een vást contract, maar met hoge ww-premie v/e flex.contract</t>
  </si>
  <si>
    <t>Korte bedde 4</t>
  </si>
  <si>
    <t>5131 WE  Alphen</t>
  </si>
  <si>
    <t>bedrag invullen (!) als vergoed moet worden</t>
  </si>
  <si>
    <t>€ 0,00    !</t>
  </si>
  <si>
    <t>is maximaal mogelijk o.b.v. de afstand x</t>
  </si>
  <si>
    <t>max.=</t>
  </si>
  <si>
    <t>km's x 2 x dgn p/w x 214dgn p/j /12 /5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</si>
</sst>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207" formatCode="[$-413]d\ mmmm\ yyyy;@"/>
    <numFmt numFmtId="208" formatCode="&quot;€&quot;\ #,##0.00_-"/>
  </numFmts>
  <fonts count="22">
    <font>
      <sz val="10"/>
      <name val="Arial"/>
    </font>
    <font>
      <sz val="10"/>
      <name val="Arial"/>
    </font>
    <font>
      <sz val="12"/>
      <name val="Times New Roman"/>
      <family val="1"/>
    </font>
    <font>
      <sz val="12"/>
      <color indexed="10"/>
      <name val="Times New Roman"/>
      <family val="1"/>
    </font>
    <font>
      <sz val="10"/>
      <color indexed="10"/>
      <name val="Arial"/>
    </font>
    <font>
      <sz val="12"/>
      <color indexed="12"/>
      <name val="Times New Roman"/>
      <family val="1"/>
    </font>
    <font>
      <sz val="10"/>
      <color indexed="12"/>
      <name val="Arial"/>
    </font>
    <font>
      <sz val="11"/>
      <color indexed="10"/>
      <name val="Times New Roman"/>
      <family val="1"/>
    </font>
    <font>
      <sz val="8"/>
      <name val="Times New Roman"/>
      <family val="1"/>
    </font>
    <font>
      <sz val="10"/>
      <name val="Times New Roman"/>
      <family val="1"/>
    </font>
    <font>
      <sz val="10"/>
      <color indexed="12"/>
      <name val="Times New Roman"/>
      <family val="1"/>
    </font>
    <font>
      <u/>
      <sz val="10"/>
      <color indexed="12"/>
      <name val="Arial"/>
    </font>
    <font>
      <sz val="11"/>
      <name val="Times New Roman"/>
      <family val="1"/>
    </font>
    <font>
      <sz val="11"/>
      <name val="Arial"/>
    </font>
    <font>
      <sz val="6"/>
      <color indexed="10"/>
      <name val="Times New Roman"/>
      <family val="1"/>
    </font>
    <font>
      <sz val="6"/>
      <name val="Arial"/>
    </font>
    <font>
      <sz val="12"/>
      <name val="Arial"/>
      <family val="2"/>
    </font>
    <font>
      <sz val="9"/>
      <color indexed="81"/>
      <name val="Tahoma"/>
      <charset val="1"/>
    </font>
    <font>
      <b/>
      <sz val="12"/>
      <color indexed="10"/>
      <name val="Times New Roman"/>
      <family val="1"/>
    </font>
    <font>
      <sz val="11"/>
      <color indexed="10"/>
      <name val="Arial"/>
    </font>
    <font>
      <sz val="12"/>
      <color rgb="FFFF0000"/>
      <name val="Times New Roman"/>
      <family val="1"/>
    </font>
    <font>
      <sz val="11"/>
      <color rgb="FFFF0000"/>
      <name val="Times New Roman"/>
      <family val="1"/>
    </font>
  </fonts>
  <fills count="2">
    <fill>
      <patternFill patternType="none"/>
    </fill>
    <fill>
      <patternFill patternType="gray125"/>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79">
    <xf numFmtId="0" fontId="0" fillId="0" borderId="0" xfId="0"/>
    <xf numFmtId="0" fontId="2" fillId="0" borderId="0" xfId="0" applyFont="1"/>
    <xf numFmtId="0" fontId="2" fillId="0" borderId="0" xfId="0" applyFont="1" applyAlignment="1">
      <alignment horizontal="right"/>
    </xf>
    <xf numFmtId="0" fontId="2" fillId="0" borderId="0" xfId="0" applyFont="1" applyAlignment="1">
      <alignment horizontal="center"/>
    </xf>
    <xf numFmtId="0" fontId="0" fillId="0" borderId="0" xfId="0" applyAlignment="1"/>
    <xf numFmtId="0" fontId="2" fillId="0" borderId="0" xfId="0" applyFont="1" applyAlignment="1">
      <alignment horizontal="left"/>
    </xf>
    <xf numFmtId="9" fontId="2" fillId="0" borderId="0" xfId="0" applyNumberFormat="1" applyFont="1"/>
    <xf numFmtId="0" fontId="5" fillId="0" borderId="0" xfId="0" applyFont="1" applyAlignment="1">
      <alignment horizontal="center"/>
    </xf>
    <xf numFmtId="0" fontId="2" fillId="0" borderId="0" xfId="0" quotePrefix="1" applyFont="1"/>
    <xf numFmtId="4" fontId="7" fillId="0" borderId="0" xfId="0" applyNumberFormat="1" applyFont="1"/>
    <xf numFmtId="0" fontId="7" fillId="0" borderId="0" xfId="0" applyFont="1"/>
    <xf numFmtId="2" fontId="2" fillId="0" borderId="0" xfId="0" applyNumberFormat="1" applyFont="1" applyAlignment="1">
      <alignment horizontal="center"/>
    </xf>
    <xf numFmtId="0" fontId="3" fillId="0" borderId="0" xfId="0"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xf numFmtId="0" fontId="2" fillId="0" borderId="0" xfId="0" applyFont="1" applyBorder="1" applyAlignment="1">
      <alignment horizontal="center"/>
    </xf>
    <xf numFmtId="0" fontId="2" fillId="0" borderId="0" xfId="0" applyFont="1" applyBorder="1"/>
    <xf numFmtId="0" fontId="2" fillId="0" borderId="4" xfId="0" applyFont="1" applyBorder="1" applyAlignment="1">
      <alignment horizontal="center"/>
    </xf>
    <xf numFmtId="0" fontId="2" fillId="0" borderId="5" xfId="0" applyFont="1" applyBorder="1"/>
    <xf numFmtId="0" fontId="2" fillId="0" borderId="6" xfId="0" applyFont="1" applyBorder="1" applyAlignment="1">
      <alignment horizontal="center"/>
    </xf>
    <xf numFmtId="0" fontId="2" fillId="0" borderId="6" xfId="0" applyFont="1" applyBorder="1"/>
    <xf numFmtId="0" fontId="2" fillId="0" borderId="7" xfId="0" applyFont="1" applyBorder="1" applyAlignment="1">
      <alignment horizontal="center"/>
    </xf>
    <xf numFmtId="0" fontId="5" fillId="0" borderId="0" xfId="0" applyFont="1" applyAlignment="1" applyProtection="1">
      <alignment horizontal="left"/>
      <protection locked="0"/>
    </xf>
    <xf numFmtId="0" fontId="5" fillId="0" borderId="0" xfId="0" applyFont="1" applyAlignment="1" applyProtection="1">
      <alignment horizontal="center"/>
      <protection locked="0"/>
    </xf>
    <xf numFmtId="0" fontId="2" fillId="0" borderId="0" xfId="0" applyFont="1" applyAlignment="1">
      <alignment horizontal="centerContinuous"/>
    </xf>
    <xf numFmtId="0" fontId="2" fillId="0" borderId="1" xfId="1" applyFont="1" applyBorder="1" applyAlignment="1" applyProtection="1"/>
    <xf numFmtId="0" fontId="2" fillId="0" borderId="1" xfId="0" applyFont="1" applyBorder="1" applyAlignment="1">
      <alignment horizontal="right"/>
    </xf>
    <xf numFmtId="0" fontId="2" fillId="0" borderId="0" xfId="0" applyFont="1" applyBorder="1" applyAlignment="1">
      <alignment horizontal="right"/>
    </xf>
    <xf numFmtId="0" fontId="2" fillId="0" borderId="8" xfId="0" applyFont="1" applyBorder="1" applyAlignment="1">
      <alignment horizontal="right"/>
    </xf>
    <xf numFmtId="0" fontId="2" fillId="0" borderId="0" xfId="0" applyFont="1" applyAlignment="1" applyProtection="1">
      <alignment horizontal="center"/>
      <protection locked="0"/>
    </xf>
    <xf numFmtId="208" fontId="5" fillId="0" borderId="0" xfId="0" applyNumberFormat="1" applyFont="1" applyAlignment="1" applyProtection="1">
      <alignment horizontal="left"/>
      <protection locked="0"/>
    </xf>
    <xf numFmtId="0" fontId="16" fillId="0" borderId="0" xfId="0" applyFont="1"/>
    <xf numFmtId="0" fontId="2" fillId="0" borderId="0" xfId="0" applyFont="1" applyAlignment="1"/>
    <xf numFmtId="9" fontId="5" fillId="0" borderId="0" xfId="0" applyNumberFormat="1" applyFont="1" applyAlignment="1" applyProtection="1">
      <alignment horizontal="left"/>
      <protection locked="0"/>
    </xf>
    <xf numFmtId="0" fontId="20" fillId="0" borderId="0" xfId="0" applyFont="1" applyAlignment="1">
      <alignment horizontal="center"/>
    </xf>
    <xf numFmtId="0" fontId="21" fillId="0" borderId="0" xfId="0" applyFont="1" applyAlignment="1">
      <alignment horizontal="center"/>
    </xf>
    <xf numFmtId="208" fontId="5" fillId="0" borderId="0" xfId="0" applyNumberFormat="1" applyFont="1" applyAlignment="1" applyProtection="1">
      <alignment horizontal="left"/>
      <protection locked="0"/>
    </xf>
    <xf numFmtId="0" fontId="2" fillId="0" borderId="0" xfId="0" applyFont="1" applyAlignment="1"/>
    <xf numFmtId="0" fontId="0" fillId="0" borderId="0" xfId="0" applyAlignment="1"/>
    <xf numFmtId="0" fontId="10" fillId="0" borderId="0" xfId="0" quotePrefix="1" applyNumberFormat="1" applyFont="1" applyAlignment="1" applyProtection="1">
      <alignment horizontal="left"/>
    </xf>
    <xf numFmtId="0" fontId="6" fillId="0" borderId="0" xfId="0" applyNumberFormat="1" applyFont="1" applyAlignment="1" applyProtection="1">
      <alignment horizontal="left"/>
    </xf>
    <xf numFmtId="0" fontId="0" fillId="0" borderId="0" xfId="0" applyAlignment="1" applyProtection="1"/>
    <xf numFmtId="0" fontId="3" fillId="0" borderId="0" xfId="0" applyFont="1" applyAlignment="1">
      <alignment horizontal="right"/>
    </xf>
    <xf numFmtId="0" fontId="4" fillId="0" borderId="0" xfId="0" applyFont="1" applyAlignment="1">
      <alignment horizontal="right"/>
    </xf>
    <xf numFmtId="0" fontId="5" fillId="0" borderId="0" xfId="0" applyNumberFormat="1" applyFont="1" applyAlignment="1" applyProtection="1">
      <alignment horizontal="left"/>
      <protection locked="0"/>
    </xf>
    <xf numFmtId="0" fontId="2" fillId="0" borderId="0" xfId="0" applyFont="1" applyAlignment="1">
      <alignment horizontal="right"/>
    </xf>
    <xf numFmtId="0" fontId="5" fillId="0" borderId="0" xfId="0" applyFont="1" applyAlignment="1" applyProtection="1">
      <protection locked="0"/>
    </xf>
    <xf numFmtId="0" fontId="6" fillId="0" borderId="0" xfId="0" applyFont="1" applyAlignment="1" applyProtection="1">
      <protection locked="0"/>
    </xf>
    <xf numFmtId="0" fontId="5" fillId="0" borderId="0" xfId="0" applyFont="1" applyAlignment="1"/>
    <xf numFmtId="0" fontId="5" fillId="0" borderId="0" xfId="0" applyFont="1" applyAlignment="1" applyProtection="1">
      <alignment vertical="justify"/>
      <protection locked="0"/>
    </xf>
    <xf numFmtId="0" fontId="0" fillId="0" borderId="0" xfId="0" applyAlignment="1">
      <alignment vertical="justify"/>
    </xf>
    <xf numFmtId="0" fontId="12" fillId="0" borderId="0" xfId="0" applyFont="1" applyAlignment="1"/>
    <xf numFmtId="0" fontId="13" fillId="0" borderId="0" xfId="0" applyFont="1" applyAlignment="1"/>
    <xf numFmtId="0" fontId="6" fillId="0" borderId="0" xfId="0" applyNumberFormat="1" applyFont="1" applyAlignment="1" applyProtection="1">
      <alignment horizontal="left"/>
      <protection locked="0"/>
    </xf>
    <xf numFmtId="0" fontId="7" fillId="0" borderId="0" xfId="0" applyFont="1" applyAlignment="1"/>
    <xf numFmtId="0" fontId="19" fillId="0" borderId="0" xfId="0" applyFont="1" applyAlignment="1"/>
    <xf numFmtId="207" fontId="5" fillId="0" borderId="0" xfId="0" applyNumberFormat="1" applyFont="1" applyAlignment="1" applyProtection="1">
      <alignment horizontal="left"/>
      <protection locked="0"/>
    </xf>
    <xf numFmtId="207" fontId="6" fillId="0" borderId="0" xfId="0" applyNumberFormat="1" applyFont="1" applyAlignment="1" applyProtection="1">
      <alignment horizontal="left"/>
      <protection locked="0"/>
    </xf>
    <xf numFmtId="0" fontId="6" fillId="0" borderId="0" xfId="0" applyFont="1" applyAlignment="1" applyProtection="1">
      <alignment horizontal="left"/>
      <protection locked="0"/>
    </xf>
    <xf numFmtId="0" fontId="2" fillId="0" borderId="3" xfId="0" applyFont="1" applyBorder="1" applyAlignment="1"/>
    <xf numFmtId="0" fontId="2" fillId="0" borderId="4" xfId="0" applyFont="1" applyBorder="1" applyAlignment="1"/>
    <xf numFmtId="0" fontId="0" fillId="0" borderId="3" xfId="0" applyBorder="1" applyAlignment="1"/>
    <xf numFmtId="0" fontId="0" fillId="0" borderId="4" xfId="0" applyBorder="1" applyAlignment="1"/>
    <xf numFmtId="0" fontId="1" fillId="0" borderId="0" xfId="0" applyFont="1" applyAlignment="1"/>
    <xf numFmtId="0" fontId="2" fillId="0" borderId="0" xfId="0" applyFont="1" applyAlignment="1">
      <alignment horizontal="left"/>
    </xf>
    <xf numFmtId="0" fontId="2" fillId="0" borderId="9" xfId="0" applyFont="1" applyBorder="1" applyAlignment="1" applyProtection="1">
      <protection locked="0"/>
    </xf>
    <xf numFmtId="0" fontId="0" fillId="0" borderId="10" xfId="0" applyBorder="1" applyAlignment="1"/>
    <xf numFmtId="0" fontId="0" fillId="0" borderId="11" xfId="0" applyBorder="1" applyAlignment="1"/>
    <xf numFmtId="0" fontId="14" fillId="0" borderId="0" xfId="0" applyFont="1" applyAlignment="1" applyProtection="1">
      <alignment horizontal="right" vertical="justify"/>
      <protection locked="0"/>
    </xf>
    <xf numFmtId="0" fontId="3" fillId="0" borderId="0" xfId="0" applyFont="1" applyAlignment="1" applyProtection="1">
      <protection locked="0"/>
    </xf>
    <xf numFmtId="0" fontId="7" fillId="0" borderId="0" xfId="0" applyFont="1" applyAlignment="1">
      <alignment horizontal="left"/>
    </xf>
    <xf numFmtId="0" fontId="13" fillId="0" borderId="0" xfId="0" applyFont="1" applyAlignment="1">
      <alignment horizontal="left"/>
    </xf>
    <xf numFmtId="0" fontId="14" fillId="0" borderId="0" xfId="0" applyFont="1" applyAlignment="1">
      <alignment horizontal="justify" vertical="top" readingOrder="1"/>
    </xf>
    <xf numFmtId="0" fontId="15" fillId="0" borderId="0" xfId="0" applyFont="1" applyAlignment="1">
      <alignment horizontal="justify" vertical="top" readingOrder="1"/>
    </xf>
    <xf numFmtId="0" fontId="14" fillId="0" borderId="0" xfId="0" applyFont="1" applyAlignment="1">
      <alignment horizontal="justify" vertical="top"/>
    </xf>
    <xf numFmtId="0" fontId="15" fillId="0" borderId="0" xfId="0" applyFont="1" applyAlignment="1">
      <alignment horizontal="justify" vertical="top"/>
    </xf>
    <xf numFmtId="0" fontId="0" fillId="0" borderId="0" xfId="0"/>
    <xf numFmtId="208" fontId="5" fillId="0" borderId="0" xfId="0" applyNumberFormat="1" applyFont="1" applyAlignment="1">
      <alignment horizontal="left"/>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lazz@xs4all.n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E57"/>
  <sheetViews>
    <sheetView showGridLines="0" showRowColHeaders="0" tabSelected="1" workbookViewId="0">
      <selection activeCell="C1" sqref="C1:L1"/>
    </sheetView>
  </sheetViews>
  <sheetFormatPr defaultColWidth="9.109375" defaultRowHeight="15.6"/>
  <cols>
    <col min="1" max="1" width="32" style="1" customWidth="1"/>
    <col min="2" max="2" width="1.109375" style="1" customWidth="1"/>
    <col min="3" max="7" width="6.6640625" style="1" customWidth="1"/>
    <col min="8" max="12" width="6.6640625" style="3" customWidth="1"/>
    <col min="13" max="15" width="6.6640625" style="3" hidden="1" customWidth="1"/>
    <col min="16" max="16" width="10.88671875" style="1" hidden="1" customWidth="1"/>
    <col min="17" max="17" width="11.109375" style="1" hidden="1" customWidth="1"/>
    <col min="18" max="20" width="9.109375" style="1" hidden="1" customWidth="1"/>
    <col min="21" max="21" width="11.109375" style="1" hidden="1" customWidth="1"/>
    <col min="22" max="31" width="9.109375" style="1" hidden="1" customWidth="1"/>
    <col min="32" max="16384" width="9.109375" style="1"/>
  </cols>
  <sheetData>
    <row r="1" spans="1:24">
      <c r="A1" s="1" t="s">
        <v>3</v>
      </c>
      <c r="B1" s="1" t="s">
        <v>4</v>
      </c>
      <c r="C1" s="47" t="s">
        <v>26</v>
      </c>
      <c r="D1" s="48"/>
      <c r="E1" s="48"/>
      <c r="F1" s="48"/>
      <c r="G1" s="48"/>
      <c r="H1" s="48"/>
      <c r="I1" s="48"/>
      <c r="J1" s="48"/>
      <c r="K1" s="48"/>
      <c r="L1" s="48"/>
    </row>
    <row r="2" spans="1:24">
      <c r="A2" s="43"/>
      <c r="B2" s="44"/>
      <c r="C2" s="44"/>
      <c r="D2" s="44"/>
      <c r="E2" s="44"/>
      <c r="F2" s="44"/>
      <c r="G2" s="44"/>
      <c r="H2" s="44"/>
      <c r="I2" s="44"/>
      <c r="J2" s="44"/>
      <c r="K2" s="44"/>
      <c r="L2" s="44"/>
    </row>
    <row r="3" spans="1:24">
      <c r="A3" s="1" t="s">
        <v>0</v>
      </c>
      <c r="B3" s="1" t="s">
        <v>4</v>
      </c>
      <c r="C3" s="47" t="s">
        <v>26</v>
      </c>
      <c r="D3" s="48"/>
      <c r="E3" s="48"/>
      <c r="F3" s="48"/>
      <c r="G3" s="48"/>
      <c r="H3" s="48"/>
      <c r="I3" s="48"/>
      <c r="J3" s="48"/>
      <c r="K3" s="48"/>
      <c r="L3" s="48"/>
    </row>
    <row r="4" spans="1:24">
      <c r="A4" s="1" t="s">
        <v>34</v>
      </c>
      <c r="B4" s="1" t="s">
        <v>4</v>
      </c>
      <c r="C4" s="47" t="s">
        <v>27</v>
      </c>
      <c r="D4" s="47"/>
      <c r="E4" s="38"/>
      <c r="F4" s="39"/>
      <c r="G4" s="39"/>
      <c r="H4" s="39"/>
      <c r="I4" s="39"/>
      <c r="J4" s="39"/>
      <c r="K4" s="39"/>
      <c r="L4" s="39"/>
      <c r="P4" s="1" t="s">
        <v>5</v>
      </c>
      <c r="Q4" s="1" t="s">
        <v>6</v>
      </c>
    </row>
    <row r="5" spans="1:24">
      <c r="A5" s="1" t="s">
        <v>35</v>
      </c>
      <c r="B5" s="1" t="s">
        <v>4</v>
      </c>
      <c r="C5" s="47" t="s">
        <v>27</v>
      </c>
      <c r="D5" s="47"/>
      <c r="E5" s="38"/>
      <c r="F5" s="39"/>
      <c r="G5" s="39"/>
      <c r="H5" s="39"/>
      <c r="I5" s="39"/>
      <c r="J5" s="39"/>
      <c r="K5" s="39"/>
      <c r="L5" s="39"/>
      <c r="P5" s="1" t="s">
        <v>8</v>
      </c>
      <c r="Q5" s="1" t="s">
        <v>7</v>
      </c>
    </row>
    <row r="6" spans="1:24">
      <c r="A6" s="1" t="s">
        <v>80</v>
      </c>
      <c r="B6" s="1" t="s">
        <v>4</v>
      </c>
      <c r="C6" s="45" t="s">
        <v>27</v>
      </c>
      <c r="D6" s="39"/>
      <c r="E6" s="39"/>
      <c r="F6" s="39"/>
      <c r="G6" s="39"/>
      <c r="H6" s="39"/>
      <c r="I6" s="39"/>
      <c r="J6" s="39"/>
      <c r="K6" s="39"/>
      <c r="L6" s="39"/>
    </row>
    <row r="7" spans="1:24">
      <c r="A7" s="1" t="s">
        <v>1</v>
      </c>
      <c r="B7" s="1" t="s">
        <v>4</v>
      </c>
      <c r="C7" s="57" t="s">
        <v>27</v>
      </c>
      <c r="D7" s="58"/>
      <c r="E7" s="59"/>
      <c r="F7" s="55" t="str">
        <f>IF(C8=P8,P7,"")</f>
        <v/>
      </c>
      <c r="G7" s="56"/>
      <c r="H7" s="56"/>
      <c r="I7" s="56"/>
      <c r="J7" s="56"/>
      <c r="K7" s="56"/>
      <c r="L7" s="56"/>
      <c r="P7" s="1" t="s">
        <v>83</v>
      </c>
    </row>
    <row r="8" spans="1:24">
      <c r="A8" s="1" t="s">
        <v>36</v>
      </c>
      <c r="B8" s="1" t="s">
        <v>4</v>
      </c>
      <c r="C8" s="23" t="s">
        <v>37</v>
      </c>
      <c r="D8" s="71" t="str">
        <f>IF(C8=P8,R8,(IF(C8=Q8,S8,T8)))</f>
        <v xml:space="preserve">     ja, dan kopie meesturen / nee, dan geldt: vast contract</v>
      </c>
      <c r="E8" s="72"/>
      <c r="F8" s="72"/>
      <c r="G8" s="72"/>
      <c r="H8" s="72"/>
      <c r="I8" s="72"/>
      <c r="J8" s="72"/>
      <c r="K8" s="72"/>
      <c r="L8" s="72"/>
      <c r="P8" s="1" t="s">
        <v>53</v>
      </c>
      <c r="Q8" s="1" t="s">
        <v>54</v>
      </c>
      <c r="R8" s="1" t="s">
        <v>97</v>
      </c>
      <c r="S8" s="1" t="s">
        <v>98</v>
      </c>
      <c r="T8" s="1" t="s">
        <v>33</v>
      </c>
    </row>
    <row r="9" spans="1:24">
      <c r="A9" s="1" t="s">
        <v>2</v>
      </c>
      <c r="B9" s="1" t="s">
        <v>4</v>
      </c>
      <c r="C9" s="47" t="s">
        <v>26</v>
      </c>
      <c r="D9" s="39"/>
      <c r="E9" s="39"/>
      <c r="F9" s="39"/>
      <c r="G9" s="39"/>
      <c r="H9" s="69" t="str">
        <f>IF(L8=P8,P9,"")</f>
        <v/>
      </c>
      <c r="I9" s="69"/>
      <c r="J9" s="70" t="str">
        <f>IF(L8=P8,Q9,"")</f>
        <v/>
      </c>
      <c r="K9" s="70"/>
      <c r="L9" s="70"/>
      <c r="P9" s="1" t="s">
        <v>85</v>
      </c>
      <c r="Q9" s="1" t="s">
        <v>84</v>
      </c>
    </row>
    <row r="10" spans="1:24">
      <c r="A10" s="1" t="s">
        <v>89</v>
      </c>
      <c r="B10" s="1" t="s">
        <v>4</v>
      </c>
      <c r="C10" s="47" t="s">
        <v>26</v>
      </c>
      <c r="D10" s="39"/>
      <c r="E10" s="39"/>
      <c r="F10" s="39"/>
      <c r="G10" s="39"/>
      <c r="H10" s="69" t="str">
        <f>IF(L9=P9,P10,"")</f>
        <v/>
      </c>
      <c r="I10" s="69"/>
      <c r="J10" s="70" t="str">
        <f>IF(L9=P9,Q10,"")</f>
        <v/>
      </c>
      <c r="K10" s="70"/>
      <c r="L10" s="70"/>
      <c r="P10" s="1" t="s">
        <v>85</v>
      </c>
      <c r="Q10" s="1" t="s">
        <v>84</v>
      </c>
    </row>
    <row r="11" spans="1:24">
      <c r="A11" s="43"/>
      <c r="B11" s="44"/>
      <c r="C11" s="44"/>
      <c r="D11" s="44"/>
      <c r="E11" s="44"/>
      <c r="F11" s="44"/>
      <c r="G11" s="44"/>
      <c r="H11" s="44"/>
      <c r="I11" s="44"/>
      <c r="J11" s="44"/>
      <c r="K11" s="44"/>
      <c r="L11" s="44"/>
    </row>
    <row r="12" spans="1:24">
      <c r="A12" s="1" t="s">
        <v>28</v>
      </c>
      <c r="C12" s="3" t="s">
        <v>17</v>
      </c>
      <c r="D12" s="3" t="s">
        <v>18</v>
      </c>
      <c r="E12" s="3" t="s">
        <v>19</v>
      </c>
      <c r="F12" s="3" t="s">
        <v>20</v>
      </c>
      <c r="G12" s="3" t="s">
        <v>21</v>
      </c>
      <c r="H12" s="30"/>
      <c r="I12" s="30"/>
      <c r="J12" s="3" t="str">
        <f>IF(J13&lt;50,P12,"")</f>
        <v/>
      </c>
      <c r="P12" s="3" t="s">
        <v>22</v>
      </c>
    </row>
    <row r="13" spans="1:24">
      <c r="A13" s="1" t="s">
        <v>29</v>
      </c>
      <c r="B13" s="1" t="s">
        <v>4</v>
      </c>
      <c r="C13" s="24" t="s">
        <v>32</v>
      </c>
      <c r="D13" s="24" t="s">
        <v>32</v>
      </c>
      <c r="E13" s="24" t="s">
        <v>32</v>
      </c>
      <c r="F13" s="24" t="s">
        <v>32</v>
      </c>
      <c r="G13" s="24" t="s">
        <v>32</v>
      </c>
      <c r="H13" s="24" t="s">
        <v>32</v>
      </c>
      <c r="I13" s="24" t="s">
        <v>32</v>
      </c>
      <c r="J13" s="11" t="str">
        <f>IF(SUM(C13:I13)&gt;0,SUM(C13:I13),"")</f>
        <v/>
      </c>
      <c r="K13" s="2" t="str">
        <f>IF(SUM(R13:X13)&gt;0,MIN(SUM(R13:X13),5),"")</f>
        <v/>
      </c>
      <c r="L13" s="5" t="str">
        <f>IF(J13&lt;50,Q13,"")</f>
        <v/>
      </c>
      <c r="O13" s="24"/>
      <c r="Q13" s="1" t="s">
        <v>42</v>
      </c>
      <c r="R13" s="1">
        <f t="shared" ref="R13:W13" si="0">IF(C13="",0,IF(C13&lt;24,IF(C13=0,0,1),0))</f>
        <v>0</v>
      </c>
      <c r="S13" s="1">
        <f t="shared" si="0"/>
        <v>0</v>
      </c>
      <c r="T13" s="1">
        <f t="shared" si="0"/>
        <v>0</v>
      </c>
      <c r="U13" s="1">
        <f t="shared" si="0"/>
        <v>0</v>
      </c>
      <c r="V13" s="1">
        <f t="shared" si="0"/>
        <v>0</v>
      </c>
      <c r="W13" s="1">
        <f t="shared" si="0"/>
        <v>0</v>
      </c>
      <c r="X13" s="1">
        <f>IF(I13="",0,IF(I13&lt;24,1,0))</f>
        <v>0</v>
      </c>
    </row>
    <row r="14" spans="1:24">
      <c r="A14" s="75" t="str">
        <f>IF(C17=R17,IF(J13&lt;50,P14,""),"")</f>
        <v/>
      </c>
      <c r="B14" s="76"/>
      <c r="C14" s="76"/>
      <c r="D14" s="76"/>
      <c r="E14" s="76"/>
      <c r="F14" s="76"/>
      <c r="G14" s="76"/>
      <c r="H14" s="76"/>
      <c r="I14" s="76"/>
      <c r="J14" s="76"/>
      <c r="K14" s="76"/>
      <c r="L14" s="76"/>
      <c r="O14" s="7"/>
      <c r="P14" s="1" t="s">
        <v>82</v>
      </c>
    </row>
    <row r="15" spans="1:24">
      <c r="A15" s="25" t="s">
        <v>16</v>
      </c>
      <c r="B15" s="1" t="s">
        <v>4</v>
      </c>
      <c r="C15" s="37" t="s">
        <v>27</v>
      </c>
      <c r="D15" s="37"/>
      <c r="E15" s="73" t="str">
        <f>IF(C17=R17,S17,IF(J13&lt;36,P15,""))</f>
        <v/>
      </c>
      <c r="F15" s="74"/>
      <c r="G15" s="74"/>
      <c r="H15" s="74"/>
      <c r="I15" s="74"/>
      <c r="J15" s="74"/>
      <c r="K15" s="74"/>
      <c r="L15" s="74"/>
      <c r="P15" s="1" t="s">
        <v>79</v>
      </c>
    </row>
    <row r="16" spans="1:24" ht="15.75" hidden="1" customHeight="1">
      <c r="A16" s="25"/>
      <c r="C16" s="31"/>
      <c r="D16" s="31"/>
      <c r="E16" s="74"/>
      <c r="F16" s="74"/>
      <c r="G16" s="74"/>
      <c r="H16" s="74"/>
      <c r="I16" s="74"/>
      <c r="J16" s="74"/>
      <c r="K16" s="74"/>
      <c r="L16" s="74"/>
    </row>
    <row r="17" spans="1:27">
      <c r="A17" s="2" t="s">
        <v>14</v>
      </c>
      <c r="B17" s="1" t="s">
        <v>4</v>
      </c>
      <c r="C17" s="47" t="s">
        <v>27</v>
      </c>
      <c r="D17" s="47"/>
      <c r="E17" s="38" t="str">
        <f>IF(C17=O17,T17,"")</f>
        <v xml:space="preserve">    maand, 4-weken of p/uur ?</v>
      </c>
      <c r="F17" s="77"/>
      <c r="G17" s="77"/>
      <c r="H17" s="77"/>
      <c r="I17" s="77"/>
      <c r="J17" s="77"/>
      <c r="K17" s="77"/>
      <c r="L17" s="77"/>
      <c r="O17" s="3" t="s">
        <v>27</v>
      </c>
      <c r="P17" s="1" t="s">
        <v>9</v>
      </c>
      <c r="Q17" s="1" t="s">
        <v>10</v>
      </c>
      <c r="R17" s="1" t="s">
        <v>11</v>
      </c>
      <c r="S17" s="8" t="s">
        <v>30</v>
      </c>
      <c r="T17" s="38" t="s">
        <v>31</v>
      </c>
      <c r="U17" s="77"/>
      <c r="V17" s="77"/>
      <c r="W17" s="77"/>
      <c r="X17" s="77"/>
      <c r="Y17" s="77"/>
      <c r="Z17" s="77"/>
      <c r="AA17" s="77"/>
    </row>
    <row r="18" spans="1:27">
      <c r="A18" s="2" t="s">
        <v>15</v>
      </c>
      <c r="B18" s="1" t="s">
        <v>4</v>
      </c>
      <c r="C18" s="47" t="s">
        <v>27</v>
      </c>
      <c r="D18" s="47"/>
      <c r="E18" s="38"/>
      <c r="F18" s="77"/>
      <c r="G18" s="77"/>
      <c r="H18" s="77"/>
      <c r="I18" s="77"/>
      <c r="J18" s="77"/>
      <c r="K18" s="77"/>
      <c r="L18" s="77"/>
      <c r="P18" s="1" t="s">
        <v>12</v>
      </c>
      <c r="Q18" s="1" t="s">
        <v>13</v>
      </c>
      <c r="R18" s="38"/>
      <c r="S18" s="77"/>
      <c r="T18" s="77"/>
      <c r="U18" s="77"/>
      <c r="V18" s="77"/>
      <c r="W18" s="77"/>
      <c r="X18" s="77"/>
      <c r="Y18" s="77"/>
    </row>
    <row r="19" spans="1:27">
      <c r="A19" s="2" t="str">
        <f>IF(C17=R17,"",IF(J13=40,"",S19))</f>
        <v>i.g.v. parttime</v>
      </c>
      <c r="B19" s="1" t="str">
        <f>IF(C17=R17,"",IF(J13=40,"",T19))</f>
        <v>:</v>
      </c>
      <c r="C19" s="47" t="str">
        <f>IF(C17=R17,"",IF(J13=40,"",R19))</f>
        <v>is het salaris voor fúlltime (en dus nog omrek.)  /  is párttime-loon genoemd</v>
      </c>
      <c r="D19" s="48"/>
      <c r="E19" s="48"/>
      <c r="F19" s="48"/>
      <c r="G19" s="48"/>
      <c r="H19" s="48"/>
      <c r="I19" s="48"/>
      <c r="J19" s="48"/>
      <c r="K19" s="48"/>
      <c r="L19" s="48"/>
      <c r="M19" s="4"/>
      <c r="N19" s="4"/>
      <c r="O19" s="4"/>
      <c r="P19" s="1" t="s">
        <v>24</v>
      </c>
      <c r="Q19" s="1" t="s">
        <v>25</v>
      </c>
      <c r="R19" s="1" t="s">
        <v>38</v>
      </c>
      <c r="S19" s="2" t="s">
        <v>23</v>
      </c>
      <c r="T19" s="1" t="s">
        <v>4</v>
      </c>
    </row>
    <row r="20" spans="1:27">
      <c r="A20" s="43"/>
      <c r="B20" s="44"/>
      <c r="C20" s="44"/>
      <c r="D20" s="44"/>
      <c r="E20" s="44"/>
      <c r="F20" s="44"/>
      <c r="G20" s="44"/>
      <c r="H20" s="44"/>
      <c r="I20" s="44"/>
      <c r="J20" s="44"/>
      <c r="K20" s="44"/>
      <c r="L20" s="44"/>
      <c r="M20" s="4"/>
      <c r="N20" s="4"/>
      <c r="O20" s="4"/>
    </row>
    <row r="21" spans="1:27">
      <c r="A21" s="1" t="s">
        <v>39</v>
      </c>
      <c r="B21" s="1" t="s">
        <v>4</v>
      </c>
      <c r="C21" s="37" t="str">
        <f>IF(C22=O22,O21,W21)</f>
        <v>......................</v>
      </c>
      <c r="D21" s="37"/>
      <c r="E21" s="9" t="str">
        <f>IF(C17=R17,(IF(C22&lt;=500,MIN((C22*2*K21),(75*2*K21)),Q21)),IF(C22&lt;=500,IF(C17=Q17,MIN((C22*2*K21*K13*214/13/5),(75*2*K21*K13*214/13/5)),MIN((C22*2*K21*K13*214/12/5),(75*2*K21*K13*214/12/5))),Q21))</f>
        <v>max.=</v>
      </c>
      <c r="F21" s="10" t="str">
        <f>IF(C22&lt;=500,P21,R21)</f>
        <v>km's x 2 x dgn p/w x 214dgn p/j /12 /5 x</v>
      </c>
      <c r="K21" s="36">
        <v>0.23</v>
      </c>
      <c r="L21" s="35"/>
      <c r="O21" s="3" t="s">
        <v>27</v>
      </c>
      <c r="P21" s="1" t="s">
        <v>103</v>
      </c>
      <c r="Q21" s="1" t="s">
        <v>104</v>
      </c>
      <c r="R21" s="1" t="s">
        <v>105</v>
      </c>
      <c r="W21" s="37" t="s">
        <v>102</v>
      </c>
      <c r="X21" s="37"/>
    </row>
    <row r="22" spans="1:27">
      <c r="A22" s="2" t="s">
        <v>41</v>
      </c>
      <c r="B22" s="1" t="s">
        <v>4</v>
      </c>
      <c r="C22" s="23" t="s">
        <v>37</v>
      </c>
      <c r="D22" s="38" t="s">
        <v>40</v>
      </c>
      <c r="E22" s="39"/>
      <c r="F22" s="39"/>
      <c r="G22" s="49" t="str">
        <f>IF(C21=O21,IF(C22=O22,"",Q22),IF(C22=O22,P22,IF(C21=W21,Q22,"")))</f>
        <v/>
      </c>
      <c r="H22" s="49"/>
      <c r="I22" s="49"/>
      <c r="J22" s="49"/>
      <c r="K22" s="49"/>
      <c r="L22" s="49"/>
      <c r="O22" s="23" t="s">
        <v>37</v>
      </c>
      <c r="P22" s="32" t="s">
        <v>78</v>
      </c>
      <c r="Q22" s="1" t="s">
        <v>101</v>
      </c>
    </row>
    <row r="23" spans="1:27">
      <c r="A23" s="43" t="str">
        <f>IF(D22=T23,U23,"")</f>
        <v/>
      </c>
      <c r="B23" s="44"/>
      <c r="C23" s="44"/>
      <c r="D23" s="44"/>
      <c r="E23" s="44"/>
      <c r="F23" s="44"/>
      <c r="G23" s="44"/>
      <c r="H23" s="44"/>
      <c r="I23" s="44"/>
      <c r="J23" s="44"/>
      <c r="K23" s="44"/>
      <c r="L23" s="44"/>
    </row>
    <row r="24" spans="1:27">
      <c r="A24" s="1" t="s">
        <v>43</v>
      </c>
      <c r="B24" s="1" t="s">
        <v>4</v>
      </c>
      <c r="C24" s="37" t="s">
        <v>27</v>
      </c>
      <c r="D24" s="37"/>
      <c r="E24" s="38"/>
      <c r="F24" s="39"/>
      <c r="G24" s="39"/>
      <c r="H24" s="39"/>
      <c r="I24" s="39"/>
      <c r="J24" s="39"/>
      <c r="K24" s="39"/>
      <c r="L24" s="39"/>
    </row>
    <row r="25" spans="1:27">
      <c r="A25" s="2" t="s">
        <v>44</v>
      </c>
      <c r="B25" s="1" t="s">
        <v>4</v>
      </c>
      <c r="C25" s="37" t="s">
        <v>27</v>
      </c>
      <c r="D25" s="37"/>
      <c r="E25" s="38"/>
      <c r="F25" s="39"/>
      <c r="G25" s="39"/>
      <c r="H25" s="39"/>
      <c r="I25" s="39"/>
      <c r="J25" s="39"/>
      <c r="K25" s="39"/>
      <c r="L25" s="39"/>
    </row>
    <row r="26" spans="1:27">
      <c r="A26" s="2" t="s">
        <v>90</v>
      </c>
      <c r="B26" s="1" t="s">
        <v>4</v>
      </c>
      <c r="C26" s="34" t="str">
        <f>IF(C24&lt;1000000,SUM(P28:T28),".......%")</f>
        <v>.......%</v>
      </c>
      <c r="D26" s="40"/>
      <c r="E26" s="41"/>
      <c r="F26" s="41"/>
      <c r="G26" s="41"/>
      <c r="H26" s="41"/>
      <c r="I26" s="41"/>
      <c r="J26" s="41"/>
      <c r="K26" s="42"/>
      <c r="L26" s="42"/>
      <c r="P26" s="6"/>
      <c r="Q26" s="6"/>
      <c r="R26" s="6"/>
      <c r="S26" s="6"/>
      <c r="T26" s="6"/>
    </row>
    <row r="27" spans="1:27">
      <c r="A27" s="43" t="str">
        <f>IF(C26=0,P27,"")</f>
        <v/>
      </c>
      <c r="B27" s="44"/>
      <c r="C27" s="44"/>
      <c r="D27" s="44"/>
      <c r="E27" s="44"/>
      <c r="F27" s="44"/>
      <c r="G27" s="44"/>
      <c r="H27" s="44"/>
      <c r="I27" s="44"/>
      <c r="J27" s="44"/>
      <c r="K27" s="44"/>
      <c r="L27" s="44"/>
      <c r="P27" s="1" t="s">
        <v>50</v>
      </c>
      <c r="R27" s="6"/>
      <c r="S27" s="6"/>
      <c r="T27" s="6"/>
    </row>
    <row r="28" spans="1:27">
      <c r="A28" s="2" t="s">
        <v>51</v>
      </c>
      <c r="B28" s="1" t="s">
        <v>4</v>
      </c>
      <c r="C28" s="37" t="s">
        <v>27</v>
      </c>
      <c r="D28" s="37"/>
      <c r="E28" s="38"/>
      <c r="F28" s="39"/>
      <c r="G28" s="39"/>
      <c r="H28" s="39"/>
      <c r="I28" s="39"/>
      <c r="J28" s="39"/>
      <c r="K28" s="39"/>
      <c r="L28" s="39"/>
      <c r="O28" s="3">
        <f>IF(C28&lt;10000,C28,0)</f>
        <v>0</v>
      </c>
      <c r="P28" s="1" t="str">
        <f>IF(D26=P27,P26,"")</f>
        <v/>
      </c>
      <c r="Q28" s="1">
        <f>IF(D26=Q27,Q26,"")</f>
        <v>0</v>
      </c>
      <c r="R28" s="1">
        <f>IF(D26=R27,R26,"")</f>
        <v>0</v>
      </c>
      <c r="S28" s="1">
        <f>IF(D26=S27,S26,"")</f>
        <v>0</v>
      </c>
      <c r="T28" s="1">
        <f>IF(D26=T27,T26,"")</f>
        <v>0</v>
      </c>
    </row>
    <row r="29" spans="1:27">
      <c r="A29" s="43"/>
      <c r="B29" s="44"/>
      <c r="C29" s="44"/>
      <c r="D29" s="44"/>
      <c r="E29" s="44"/>
      <c r="F29" s="44"/>
      <c r="G29" s="44"/>
      <c r="H29" s="44"/>
      <c r="I29" s="44"/>
      <c r="J29" s="44"/>
      <c r="K29" s="44"/>
      <c r="L29" s="44"/>
      <c r="P29" s="8" t="s">
        <v>45</v>
      </c>
      <c r="Q29" s="1" t="s">
        <v>46</v>
      </c>
      <c r="R29" s="6" t="s">
        <v>47</v>
      </c>
      <c r="S29" s="6" t="s">
        <v>48</v>
      </c>
      <c r="T29" s="6" t="s">
        <v>49</v>
      </c>
      <c r="U29" s="12" t="s">
        <v>81</v>
      </c>
    </row>
    <row r="30" spans="1:27" hidden="1">
      <c r="A30" s="1" t="s">
        <v>52</v>
      </c>
      <c r="B30" s="1" t="s">
        <v>4</v>
      </c>
      <c r="C30" s="23" t="s">
        <v>37</v>
      </c>
      <c r="D30" s="1" t="str">
        <f>IF(C30=O30,R30,"")</f>
        <v xml:space="preserve">   ja of nee ?</v>
      </c>
      <c r="F30" s="38"/>
      <c r="G30" s="39"/>
      <c r="H30" s="39"/>
      <c r="I30" s="39"/>
      <c r="J30" s="39"/>
      <c r="K30" s="39"/>
      <c r="L30" s="39"/>
      <c r="O30" s="3" t="s">
        <v>37</v>
      </c>
      <c r="P30" s="1" t="s">
        <v>53</v>
      </c>
      <c r="Q30" s="1" t="s">
        <v>54</v>
      </c>
      <c r="R30" s="1" t="s">
        <v>60</v>
      </c>
    </row>
    <row r="31" spans="1:27" hidden="1">
      <c r="A31" s="2" t="str">
        <f>IF(C30=Q30,"",O31)</f>
        <v>bedrag</v>
      </c>
      <c r="B31" s="2" t="str">
        <f>IF(C30=Q30,"",B30)</f>
        <v>:</v>
      </c>
      <c r="C31" s="37" t="str">
        <f>IF(C30=Q30,"",M31)</f>
        <v>......................</v>
      </c>
      <c r="D31" s="37"/>
      <c r="E31" s="12" t="str">
        <f>IF(C30=Q30,"",P31)</f>
        <v>max. 51,08 p/m of 47,15 p/4wkn of 613,- ineens op vak.gld</v>
      </c>
      <c r="M31" s="78" t="s">
        <v>27</v>
      </c>
      <c r="N31" s="78"/>
      <c r="O31" s="3" t="s">
        <v>55</v>
      </c>
      <c r="P31" s="1" t="s">
        <v>58</v>
      </c>
    </row>
    <row r="32" spans="1:27" hidden="1">
      <c r="A32" s="25" t="s">
        <v>56</v>
      </c>
      <c r="B32" s="1" t="s">
        <v>4</v>
      </c>
      <c r="C32" s="37" t="s">
        <v>27</v>
      </c>
      <c r="D32" s="37"/>
      <c r="E32" s="12" t="str">
        <f>IF(C30=P30,P32,Q32)</f>
        <v>max. 12% v/h loon en informeer naar de andere voorwaarden</v>
      </c>
      <c r="M32" s="78" t="s">
        <v>27</v>
      </c>
      <c r="N32" s="78"/>
      <c r="P32" s="1" t="s">
        <v>76</v>
      </c>
      <c r="Q32" s="1" t="s">
        <v>59</v>
      </c>
    </row>
    <row r="33" spans="1:19" hidden="1">
      <c r="A33" s="2" t="s">
        <v>57</v>
      </c>
      <c r="B33" s="1" t="s">
        <v>4</v>
      </c>
      <c r="C33" s="45" t="s">
        <v>27</v>
      </c>
      <c r="D33" s="54"/>
      <c r="E33" s="38"/>
      <c r="F33" s="39"/>
      <c r="G33" s="39"/>
      <c r="H33" s="39"/>
      <c r="I33" s="39"/>
      <c r="J33" s="39"/>
      <c r="K33" s="39"/>
      <c r="L33" s="39"/>
    </row>
    <row r="34" spans="1:19" hidden="1">
      <c r="A34" s="43"/>
      <c r="B34" s="44"/>
      <c r="C34" s="44"/>
      <c r="D34" s="44"/>
      <c r="E34" s="44"/>
      <c r="F34" s="44"/>
      <c r="G34" s="44"/>
      <c r="H34" s="44"/>
      <c r="I34" s="44"/>
      <c r="J34" s="44"/>
      <c r="K34" s="44"/>
      <c r="L34" s="44"/>
    </row>
    <row r="35" spans="1:19">
      <c r="A35" s="25" t="s">
        <v>70</v>
      </c>
      <c r="B35" s="1" t="s">
        <v>4</v>
      </c>
      <c r="C35" s="37" t="s">
        <v>27</v>
      </c>
      <c r="D35" s="37"/>
      <c r="E35" s="38"/>
      <c r="F35" s="39"/>
      <c r="G35" s="39"/>
      <c r="H35" s="39"/>
      <c r="I35" s="39"/>
      <c r="J35" s="39"/>
      <c r="K35" s="39"/>
      <c r="L35" s="39"/>
    </row>
    <row r="36" spans="1:19">
      <c r="A36" s="25" t="s">
        <v>61</v>
      </c>
      <c r="B36" s="1" t="s">
        <v>4</v>
      </c>
      <c r="C36" s="37" t="s">
        <v>27</v>
      </c>
      <c r="D36" s="37"/>
      <c r="E36" s="46" t="s">
        <v>63</v>
      </c>
      <c r="F36" s="46"/>
      <c r="G36" s="47" t="s">
        <v>62</v>
      </c>
      <c r="H36" s="48"/>
      <c r="I36" s="48"/>
      <c r="J36" s="48"/>
      <c r="K36" s="48"/>
      <c r="L36" s="48"/>
    </row>
    <row r="37" spans="1:19">
      <c r="A37" s="25" t="s">
        <v>61</v>
      </c>
      <c r="B37" s="1" t="s">
        <v>4</v>
      </c>
      <c r="C37" s="37" t="s">
        <v>27</v>
      </c>
      <c r="D37" s="37"/>
      <c r="E37" s="46" t="s">
        <v>63</v>
      </c>
      <c r="F37" s="46"/>
      <c r="G37" s="47" t="s">
        <v>62</v>
      </c>
      <c r="H37" s="48"/>
      <c r="I37" s="48"/>
      <c r="J37" s="48"/>
      <c r="K37" s="48"/>
      <c r="L37" s="48"/>
    </row>
    <row r="38" spans="1:19">
      <c r="C38" s="49"/>
      <c r="D38" s="49"/>
      <c r="E38" s="49"/>
      <c r="F38" s="49"/>
      <c r="G38" s="49"/>
      <c r="H38" s="49"/>
      <c r="I38" s="49"/>
      <c r="J38" s="49"/>
      <c r="K38" s="49"/>
      <c r="L38" s="49"/>
    </row>
    <row r="39" spans="1:19">
      <c r="A39" s="1" t="s">
        <v>64</v>
      </c>
      <c r="B39" s="1" t="s">
        <v>4</v>
      </c>
      <c r="C39" s="45" t="s">
        <v>27</v>
      </c>
      <c r="D39" s="45"/>
      <c r="E39" s="38"/>
      <c r="F39" s="39"/>
      <c r="G39" s="39"/>
      <c r="H39" s="39"/>
      <c r="I39" s="39"/>
      <c r="J39" s="39"/>
      <c r="K39" s="39"/>
      <c r="L39" s="39"/>
    </row>
    <row r="40" spans="1:19">
      <c r="A40" s="38"/>
      <c r="B40" s="39"/>
      <c r="C40" s="39"/>
      <c r="D40" s="39"/>
      <c r="E40" s="39"/>
      <c r="F40" s="39"/>
      <c r="G40" s="39"/>
      <c r="H40" s="39"/>
      <c r="I40" s="39"/>
      <c r="J40" s="39"/>
      <c r="K40" s="39"/>
      <c r="L40" s="39"/>
    </row>
    <row r="41" spans="1:19">
      <c r="A41" s="1" t="s">
        <v>65</v>
      </c>
      <c r="B41" s="1" t="s">
        <v>4</v>
      </c>
      <c r="C41" s="23" t="s">
        <v>37</v>
      </c>
      <c r="D41" s="52" t="str">
        <f>IF(C41=O41,R41,IF(C41=P41,S41,""))</f>
        <v xml:space="preserve">    ja of nee ?</v>
      </c>
      <c r="E41" s="53"/>
      <c r="F41" s="53"/>
      <c r="G41" s="53"/>
      <c r="H41" s="53"/>
      <c r="I41" s="53"/>
      <c r="J41" s="53"/>
      <c r="K41" s="53"/>
      <c r="L41" s="53"/>
      <c r="O41" s="3" t="s">
        <v>37</v>
      </c>
      <c r="P41" s="1" t="s">
        <v>53</v>
      </c>
      <c r="Q41" s="1" t="s">
        <v>54</v>
      </c>
      <c r="R41" s="1" t="s">
        <v>77</v>
      </c>
      <c r="S41" s="1" t="s">
        <v>86</v>
      </c>
    </row>
    <row r="42" spans="1:19">
      <c r="A42" s="1" t="s">
        <v>88</v>
      </c>
      <c r="B42" s="1" t="s">
        <v>4</v>
      </c>
      <c r="C42" s="23" t="s">
        <v>37</v>
      </c>
      <c r="D42" s="52" t="str">
        <f>IF(C42=O42,R42,IF(C42=P42,S42,""))</f>
        <v xml:space="preserve">    ja of nee ?</v>
      </c>
      <c r="E42" s="53"/>
      <c r="F42" s="53"/>
      <c r="G42" s="53"/>
      <c r="H42" s="53"/>
      <c r="I42" s="53"/>
      <c r="J42" s="53"/>
      <c r="K42" s="53"/>
      <c r="L42" s="53"/>
      <c r="O42" s="3" t="s">
        <v>37</v>
      </c>
      <c r="P42" s="1" t="s">
        <v>53</v>
      </c>
      <c r="Q42" s="1" t="s">
        <v>54</v>
      </c>
      <c r="R42" s="1" t="s">
        <v>77</v>
      </c>
      <c r="S42" s="1" t="s">
        <v>87</v>
      </c>
    </row>
    <row r="43" spans="1:19">
      <c r="A43" s="38"/>
      <c r="B43" s="39"/>
      <c r="C43" s="39"/>
      <c r="D43" s="39"/>
      <c r="E43" s="39"/>
      <c r="F43" s="39"/>
      <c r="G43" s="39"/>
      <c r="H43" s="39"/>
      <c r="I43" s="39"/>
      <c r="J43" s="39"/>
      <c r="K43" s="39"/>
      <c r="L43" s="39"/>
    </row>
    <row r="44" spans="1:19">
      <c r="A44" s="1" t="s">
        <v>71</v>
      </c>
      <c r="B44" s="1" t="s">
        <v>4</v>
      </c>
      <c r="C44" s="50" t="s">
        <v>72</v>
      </c>
      <c r="D44" s="51"/>
      <c r="E44" s="51"/>
      <c r="F44" s="51"/>
      <c r="G44" s="51"/>
      <c r="H44" s="51"/>
      <c r="I44" s="51"/>
      <c r="J44" s="51"/>
      <c r="K44" s="51"/>
      <c r="L44" s="51"/>
    </row>
    <row r="45" spans="1:19">
      <c r="C45" s="51"/>
      <c r="D45" s="51"/>
      <c r="E45" s="51"/>
      <c r="F45" s="51"/>
      <c r="G45" s="51"/>
      <c r="H45" s="51"/>
      <c r="I45" s="51"/>
      <c r="J45" s="51"/>
      <c r="K45" s="51"/>
      <c r="L45" s="51"/>
    </row>
    <row r="46" spans="1:19">
      <c r="A46" s="38"/>
      <c r="B46" s="39"/>
      <c r="C46" s="39"/>
      <c r="D46" s="39"/>
      <c r="E46" s="39"/>
      <c r="F46" s="39"/>
      <c r="G46" s="39"/>
      <c r="H46" s="39"/>
      <c r="I46" s="39"/>
      <c r="J46" s="39"/>
      <c r="K46" s="39"/>
      <c r="L46" s="39"/>
    </row>
    <row r="47" spans="1:19">
      <c r="A47" s="12" t="s">
        <v>66</v>
      </c>
      <c r="B47" s="1" t="s">
        <v>4</v>
      </c>
      <c r="C47" s="38" t="s">
        <v>95</v>
      </c>
      <c r="D47" s="39"/>
      <c r="E47" s="39"/>
      <c r="F47" s="39"/>
      <c r="G47" s="39"/>
      <c r="H47" s="39"/>
      <c r="I47" s="39"/>
      <c r="J47" s="39"/>
      <c r="K47" s="39"/>
      <c r="L47" s="39"/>
    </row>
    <row r="48" spans="1:19">
      <c r="A48" s="12"/>
      <c r="C48" s="33"/>
      <c r="D48" s="4"/>
      <c r="E48" s="4"/>
      <c r="F48" s="4"/>
      <c r="G48" s="4"/>
      <c r="H48" s="4"/>
      <c r="I48" s="4"/>
      <c r="J48" s="4"/>
      <c r="K48" s="4"/>
      <c r="L48" s="4"/>
    </row>
    <row r="49" spans="1:12">
      <c r="A49" s="12" t="s">
        <v>91</v>
      </c>
      <c r="B49" s="1" t="s">
        <v>4</v>
      </c>
      <c r="C49" s="38" t="s">
        <v>92</v>
      </c>
      <c r="D49" s="38"/>
      <c r="E49" s="38"/>
      <c r="F49" s="38"/>
      <c r="G49" s="38" t="s">
        <v>67</v>
      </c>
      <c r="H49" s="39"/>
      <c r="I49" s="39"/>
      <c r="J49" s="39"/>
      <c r="K49" s="39"/>
      <c r="L49" s="39"/>
    </row>
    <row r="50" spans="1:12">
      <c r="C50" s="38"/>
      <c r="D50" s="38"/>
      <c r="E50" s="38"/>
      <c r="F50" s="38"/>
      <c r="G50" s="38" t="s">
        <v>93</v>
      </c>
      <c r="H50" s="39"/>
      <c r="I50" s="39"/>
      <c r="J50" s="39"/>
      <c r="K50" s="39"/>
      <c r="L50" s="39"/>
    </row>
    <row r="51" spans="1:12">
      <c r="C51" s="33"/>
      <c r="D51" s="33"/>
      <c r="E51" s="33"/>
      <c r="F51" s="33"/>
      <c r="G51" s="33" t="s">
        <v>96</v>
      </c>
      <c r="H51" s="4"/>
      <c r="I51" s="4"/>
      <c r="J51" s="4"/>
      <c r="K51" s="4"/>
      <c r="L51" s="4"/>
    </row>
    <row r="52" spans="1:12">
      <c r="A52" s="38" t="s">
        <v>94</v>
      </c>
      <c r="B52" s="64"/>
      <c r="C52" s="64"/>
      <c r="D52" s="64"/>
      <c r="E52" s="64"/>
      <c r="F52" s="64"/>
      <c r="G52" s="64"/>
      <c r="H52" s="64"/>
      <c r="I52" s="64"/>
      <c r="J52" s="64"/>
      <c r="K52" s="64"/>
      <c r="L52" s="64"/>
    </row>
    <row r="53" spans="1:12">
      <c r="A53" s="38"/>
      <c r="B53" s="39"/>
      <c r="C53" s="39"/>
      <c r="D53" s="39"/>
      <c r="E53" s="39"/>
      <c r="F53" s="39"/>
      <c r="G53" s="39"/>
      <c r="H53" s="39"/>
      <c r="I53" s="39"/>
      <c r="J53" s="39"/>
      <c r="K53" s="39"/>
      <c r="L53" s="39"/>
    </row>
    <row r="54" spans="1:12">
      <c r="A54" s="65" t="s">
        <v>69</v>
      </c>
      <c r="B54" s="39"/>
      <c r="C54" s="39"/>
      <c r="D54" s="39"/>
      <c r="E54" s="39"/>
      <c r="F54" s="63"/>
      <c r="G54" s="29" t="s">
        <v>75</v>
      </c>
      <c r="H54" s="13"/>
      <c r="I54" s="27" t="s">
        <v>73</v>
      </c>
      <c r="J54" s="26" t="s">
        <v>68</v>
      </c>
      <c r="K54" s="13"/>
      <c r="L54" s="14"/>
    </row>
    <row r="55" spans="1:12">
      <c r="A55" s="66"/>
      <c r="B55" s="60"/>
      <c r="C55" s="38"/>
      <c r="D55" s="38"/>
      <c r="E55" s="38"/>
      <c r="F55" s="61"/>
      <c r="G55" s="15"/>
      <c r="H55" s="16"/>
      <c r="I55" s="28"/>
      <c r="J55" s="17"/>
      <c r="K55" s="16"/>
      <c r="L55" s="18"/>
    </row>
    <row r="56" spans="1:12">
      <c r="A56" s="67"/>
      <c r="B56" s="62"/>
      <c r="C56" s="39"/>
      <c r="D56" s="39"/>
      <c r="E56" s="39"/>
      <c r="F56" s="63"/>
      <c r="G56" s="15"/>
      <c r="H56" s="16"/>
      <c r="I56" s="28" t="s">
        <v>74</v>
      </c>
      <c r="J56" s="17" t="s">
        <v>99</v>
      </c>
      <c r="K56" s="16"/>
      <c r="L56" s="18"/>
    </row>
    <row r="57" spans="1:12">
      <c r="A57" s="68"/>
      <c r="B57" s="62"/>
      <c r="C57" s="39"/>
      <c r="D57" s="39"/>
      <c r="E57" s="39"/>
      <c r="F57" s="63"/>
      <c r="G57" s="19"/>
      <c r="H57" s="20"/>
      <c r="I57" s="21"/>
      <c r="J57" s="21" t="s">
        <v>100</v>
      </c>
      <c r="K57" s="20"/>
      <c r="L57" s="22"/>
    </row>
  </sheetData>
  <sheetProtection password="E29D" sheet="1" objects="1" scenarios="1"/>
  <dataConsolidate/>
  <mergeCells count="79">
    <mergeCell ref="A29:L29"/>
    <mergeCell ref="E33:L33"/>
    <mergeCell ref="A34:L34"/>
    <mergeCell ref="M32:N32"/>
    <mergeCell ref="C31:D31"/>
    <mergeCell ref="C32:D32"/>
    <mergeCell ref="M31:N31"/>
    <mergeCell ref="F30:L30"/>
    <mergeCell ref="T17:AA17"/>
    <mergeCell ref="R18:Y18"/>
    <mergeCell ref="C21:D21"/>
    <mergeCell ref="C17:D17"/>
    <mergeCell ref="C18:D18"/>
    <mergeCell ref="C19:L19"/>
    <mergeCell ref="E17:L17"/>
    <mergeCell ref="E18:L18"/>
    <mergeCell ref="A20:L20"/>
    <mergeCell ref="W21:X21"/>
    <mergeCell ref="C1:L1"/>
    <mergeCell ref="C3:L3"/>
    <mergeCell ref="A2:L2"/>
    <mergeCell ref="C4:D4"/>
    <mergeCell ref="E4:L4"/>
    <mergeCell ref="C6:F6"/>
    <mergeCell ref="E5:L5"/>
    <mergeCell ref="C5:D5"/>
    <mergeCell ref="G6:L6"/>
    <mergeCell ref="A23:L23"/>
    <mergeCell ref="A14:L14"/>
    <mergeCell ref="A11:L11"/>
    <mergeCell ref="C15:D15"/>
    <mergeCell ref="D22:F22"/>
    <mergeCell ref="G22:L22"/>
    <mergeCell ref="H9:I9"/>
    <mergeCell ref="J9:L9"/>
    <mergeCell ref="D8:L8"/>
    <mergeCell ref="E15:L16"/>
    <mergeCell ref="H10:I10"/>
    <mergeCell ref="J10:L10"/>
    <mergeCell ref="C9:G9"/>
    <mergeCell ref="C10:G10"/>
    <mergeCell ref="F7:L7"/>
    <mergeCell ref="C7:E7"/>
    <mergeCell ref="B55:F57"/>
    <mergeCell ref="G50:L50"/>
    <mergeCell ref="C47:L47"/>
    <mergeCell ref="A52:L52"/>
    <mergeCell ref="A54:F54"/>
    <mergeCell ref="A55:A57"/>
    <mergeCell ref="A53:L53"/>
    <mergeCell ref="C49:F49"/>
    <mergeCell ref="C50:F50"/>
    <mergeCell ref="G49:L49"/>
    <mergeCell ref="C44:L45"/>
    <mergeCell ref="D41:L41"/>
    <mergeCell ref="D42:L42"/>
    <mergeCell ref="C33:D33"/>
    <mergeCell ref="A43:L43"/>
    <mergeCell ref="E37:F37"/>
    <mergeCell ref="G37:L37"/>
    <mergeCell ref="E35:L35"/>
    <mergeCell ref="A46:L46"/>
    <mergeCell ref="A40:L40"/>
    <mergeCell ref="C39:D39"/>
    <mergeCell ref="C35:D35"/>
    <mergeCell ref="C36:D36"/>
    <mergeCell ref="E39:L39"/>
    <mergeCell ref="E36:F36"/>
    <mergeCell ref="G36:L36"/>
    <mergeCell ref="C38:L38"/>
    <mergeCell ref="C37:D37"/>
    <mergeCell ref="C28:D28"/>
    <mergeCell ref="E24:L24"/>
    <mergeCell ref="C24:D24"/>
    <mergeCell ref="E25:L25"/>
    <mergeCell ref="D26:L26"/>
    <mergeCell ref="A27:L27"/>
    <mergeCell ref="C25:D25"/>
    <mergeCell ref="E28:L28"/>
  </mergeCells>
  <phoneticPr fontId="0" type="noConversion"/>
  <dataValidations count="15">
    <dataValidation allowBlank="1" showInputMessage="1" showErrorMessage="1" prompt="niet nodig als dit per e-mail wordt ingestuurd (door de werkgever)_x000a__x000a_alleen bedoeld voor de papieren versie_x000a_(anders kan de werknemer z'n eigen salaris invullen)" sqref="A55:A57"/>
    <dataValidation type="list" allowBlank="1" showInputMessage="1" showErrorMessage="1" sqref="C30 C41:C42">
      <formula1>$P$30:$Q$30</formula1>
    </dataValidation>
    <dataValidation type="decimal" errorStyle="warning" allowBlank="1" showInputMessage="1" showErrorMessage="1" error="het aantal uren op die éne dag" sqref="O13:O14">
      <formula1>0</formula1>
      <formula2>10</formula2>
    </dataValidation>
    <dataValidation type="list" allowBlank="1" showInputMessage="1" showErrorMessage="1" sqref="C17:D17">
      <formula1>$P$17:$R$17</formula1>
    </dataValidation>
    <dataValidation type="list" allowBlank="1" showInputMessage="1" showErrorMessage="1" sqref="C18:D18">
      <formula1>$P$18:$Q$18</formula1>
    </dataValidation>
    <dataValidation type="list" allowBlank="1" showInputMessage="1" showErrorMessage="1" sqref="C19:L19">
      <formula1>$P$19:$Q$19</formula1>
    </dataValidation>
    <dataValidation type="list" allowBlank="1" showInputMessage="1" showErrorMessage="1" sqref="C5:D5">
      <formula1>$P$5:$Q$5</formula1>
    </dataValidation>
    <dataValidation type="list" allowBlank="1" showInputMessage="1" showErrorMessage="1" sqref="C4:D4">
      <formula1>$P$4:$Q$4</formula1>
    </dataValidation>
    <dataValidation type="textLength" allowBlank="1" showInputMessage="1" showErrorMessage="1" error="een banknummer is meestal 9 cijfers_x000a_soms 10 (nooit langer)_x000a_een gironummer is korter" sqref="C33:D33">
      <formula1>0</formula1>
      <formula2>10</formula2>
    </dataValidation>
    <dataValidation type="list" allowBlank="1" showInputMessage="1" showErrorMessage="1" sqref="C8">
      <formula1>$P$8:$Q$8</formula1>
    </dataValidation>
    <dataValidation type="decimal" errorStyle="warning" allowBlank="1" showInputMessage="1" showErrorMessage="1" error="een vaste maandelijkse vergoeding_x000a_is gemaximeerd tot 75 km enkele reis" sqref="O22">
      <formula1>0</formula1>
      <formula2>75</formula2>
    </dataValidation>
    <dataValidation allowBlank="1" showInputMessage="1" showErrorMessage="1" prompt="ínclusief btw en bpm" sqref="C24:D24"/>
    <dataValidation type="textLength" operator="equal" allowBlank="1" showInputMessage="1" showErrorMessage="1" error="iban-nrs zijn altijd 18 posities_x000a_de achterste posities zijn het oude banknr_x000a_het iban-nr vind je bijv op elk bankafschrift" sqref="C6">
      <formula1>18</formula1>
    </dataValidation>
    <dataValidation type="decimal" errorStyle="warning" allowBlank="1" showInputMessage="1" showErrorMessage="1" error="het aantal uren op die éne dag (niet p/wk)_x000a__x000a_decimalen met een komma (gebruik geen punt)" promptTitle="in decimalen" prompt="niet in minuten" sqref="C13:I13">
      <formula1>0</formula1>
      <formula2>10</formula2>
    </dataValidation>
    <dataValidation type="decimal" operator="lessThanOrEqual" allowBlank="1" showInputMessage="1" showErrorMessage="1" error="Als het een vaste vergoeding p/mnd moet zijn, dan is max. 75 km toegestaan._x000a__x000a_Bij een hogere vergoeding is het nodig om (ipv een vast bedrag) te registreren op welke dagen precies gereisd wordt, dus zonder ziekte, vakantie enz" sqref="C22">
      <formula1>75</formula1>
    </dataValidation>
  </dataValidations>
  <hyperlinks>
    <hyperlink ref="J54" r:id="rId1"/>
  </hyperlinks>
  <pageMargins left="0" right="0" top="0" bottom="0" header="0.51181102362204722" footer="0.51181102362204722"/>
  <pageSetup paperSize="9" orientation="portrait" horizontalDpi="0" verticalDpi="0" r:id="rId2"/>
  <headerFooter alignWithMargins="0"/>
  <cellWatches>
    <cellWatch r="C4"/>
  </cellWatche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Frank Smolders</cp:lastModifiedBy>
  <cp:lastPrinted>2016-03-02T17:47:16Z</cp:lastPrinted>
  <dcterms:created xsi:type="dcterms:W3CDTF">1996-11-27T13:48:17Z</dcterms:created>
  <dcterms:modified xsi:type="dcterms:W3CDTF">2023-12-03T18:00:37Z</dcterms:modified>
</cp:coreProperties>
</file>